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ZARZĄDZENIA 2025\10_2024 - Regulamin projektów badawczych i badawczo-rozwojowych fin ze srod. krajowych i zagraniacznych\"/>
    </mc:Choice>
  </mc:AlternateContent>
  <bookViews>
    <workbookView xWindow="-120" yWindow="-120" windowWidth="20730" windowHeight="11310"/>
  </bookViews>
  <sheets>
    <sheet name="Arkusz oceny ryzyka" sheetId="1" r:id="rId1"/>
    <sheet name="Arkusz2" sheetId="2" state="hidden" r:id="rId2"/>
  </sheets>
  <definedNames>
    <definedName name="DaneZewnętrzne_1" localSheetId="0" hidden="1">'Arkusz oceny ryzyka'!#REF!</definedName>
    <definedName name="DaneZewnętrzne_1" localSheetId="1" hidden="1">Arkusz2!$A$1:$A$12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E6" i="1"/>
  <c r="E7" i="1" s="1"/>
  <c r="E8" i="1" s="1"/>
  <c r="E9" i="1" s="1"/>
  <c r="E10" i="1" s="1"/>
  <c r="E11" i="1" s="1"/>
  <c r="E12" i="1" s="1"/>
  <c r="E13" i="1" s="1"/>
  <c r="E14" i="1" s="1"/>
  <c r="E15" i="1" s="1"/>
  <c r="H18" i="1"/>
  <c r="H19" i="1"/>
  <c r="H20" i="1"/>
  <c r="H21" i="1"/>
  <c r="H23" i="1"/>
  <c r="H17" i="1"/>
  <c r="G33" i="1"/>
  <c r="G34" i="1" s="1"/>
  <c r="G35" i="1" s="1"/>
  <c r="C25" i="1" s="1"/>
  <c r="A22" i="2"/>
  <c r="A23" i="2" s="1"/>
  <c r="A24" i="2" s="1"/>
  <c r="A25" i="2" s="1"/>
  <c r="A26" i="2" s="1"/>
  <c r="A27" i="2" s="1"/>
  <c r="A28" i="2" s="1"/>
  <c r="A29" i="2" s="1"/>
  <c r="A30" i="2" s="1"/>
  <c r="A31" i="2" s="1"/>
  <c r="A3" i="2"/>
  <c r="A4" i="2" s="1"/>
  <c r="A5" i="2" s="1"/>
  <c r="A6" i="2" s="1"/>
  <c r="A7" i="2" s="1"/>
  <c r="A8" i="2" s="1"/>
  <c r="A9" i="2" s="1"/>
  <c r="A10" i="2" s="1"/>
  <c r="A11" i="2" s="1"/>
  <c r="A12" i="2" s="1"/>
  <c r="C28" i="1" l="1"/>
  <c r="H24" i="1"/>
  <c r="H26" i="1" s="1"/>
  <c r="H31" i="1" s="1"/>
  <c r="H14" i="1" s="1"/>
  <c r="H33" i="1" l="1"/>
  <c r="C27" i="1" s="1"/>
  <c r="H25" i="1"/>
  <c r="C26" i="1" s="1"/>
  <c r="B6" i="2"/>
  <c r="L2" i="2" l="1"/>
</calcChain>
</file>

<file path=xl/connections.xml><?xml version="1.0" encoding="utf-8"?>
<connections xmlns="http://schemas.openxmlformats.org/spreadsheetml/2006/main">
  <connection id="1" keepAlive="1" name="Zapytanie — Tabela1" description="Połączenie z zapytaniem „Tabela1” w skoroszycie." type="5" refreshedVersion="6" background="1" saveData="1">
    <dbPr connection="Provider=Microsoft.Mashup.OleDb.1;Data Source=$Workbook$;Location=Tabela1;Extended Properties=&quot;&quot;" command="SELECT * FROM [Tabela1]"/>
  </connection>
</connections>
</file>

<file path=xl/sharedStrings.xml><?xml version="1.0" encoding="utf-8"?>
<sst xmlns="http://schemas.openxmlformats.org/spreadsheetml/2006/main" count="60" uniqueCount="58">
  <si>
    <t xml:space="preserve">Okresowa ocena ryzyka </t>
  </si>
  <si>
    <t>Data oceny:</t>
  </si>
  <si>
    <t>(tu podaj datę dokonania oceny)</t>
  </si>
  <si>
    <t>Wycena punktowa poziomów ryzyka</t>
  </si>
  <si>
    <t>A.</t>
  </si>
  <si>
    <t>Informacje o Projekcie</t>
  </si>
  <si>
    <t>Punktacja</t>
  </si>
  <si>
    <t>Objaśnienia do punktacji</t>
  </si>
  <si>
    <t>Projekt można uznać za realizowany prawidłowo  i nie zagrożony</t>
  </si>
  <si>
    <t>Pełna nazwa Projektu</t>
  </si>
  <si>
    <t>Brak ryzyka w realizacji Projektu lub nie dotyczy</t>
  </si>
  <si>
    <t xml:space="preserve"> aby  Projekt można było uznać za realizowany prawidłowo </t>
  </si>
  <si>
    <t>Akronim Projektu</t>
  </si>
  <si>
    <r>
      <rPr>
        <b/>
        <sz val="11"/>
        <color theme="1"/>
        <rFont val="Calibri"/>
        <family val="2"/>
        <charset val="238"/>
        <scheme val="minor"/>
      </rPr>
      <t xml:space="preserve">Niskie
</t>
    </r>
    <r>
      <rPr>
        <sz val="11"/>
        <color theme="1"/>
        <rFont val="Calibri"/>
        <family val="2"/>
        <charset val="238"/>
        <scheme val="minor"/>
      </rPr>
      <t>ryzyko niepowodzenia Projektu
[ trzystopniowa skala]</t>
    </r>
  </si>
  <si>
    <t>Kierownik Projektu</t>
  </si>
  <si>
    <t>Oczekiwany wynik (cel) Projektu</t>
  </si>
  <si>
    <t>Konto księgowe Projektu</t>
  </si>
  <si>
    <r>
      <rPr>
        <b/>
        <sz val="11"/>
        <color theme="1"/>
        <rFont val="Calibri"/>
        <family val="2"/>
        <charset val="238"/>
        <scheme val="minor"/>
      </rPr>
      <t>Średnie</t>
    </r>
    <r>
      <rPr>
        <sz val="11"/>
        <color theme="1"/>
        <rFont val="Calibri"/>
        <family val="2"/>
        <charset val="238"/>
        <scheme val="minor"/>
      </rPr>
      <t xml:space="preserve">
ryzyko niepowodzenia Projektu
[ trzystopniowa skala]</t>
    </r>
  </si>
  <si>
    <t>Data rozpoczęcia Projektu</t>
  </si>
  <si>
    <t>Planowany termin zakończenia Projektu</t>
  </si>
  <si>
    <t>Planowana data zakończenia okresu trwałości Projektu</t>
  </si>
  <si>
    <r>
      <rPr>
        <b/>
        <sz val="11"/>
        <color theme="1"/>
        <rFont val="Calibri"/>
        <family val="2"/>
        <charset val="238"/>
        <scheme val="minor"/>
      </rPr>
      <t>Wysokie</t>
    </r>
    <r>
      <rPr>
        <sz val="11"/>
        <color theme="1"/>
        <rFont val="Calibri"/>
        <family val="2"/>
        <charset val="238"/>
        <scheme val="minor"/>
      </rPr>
      <t xml:space="preserve">
ryzyko niepowodzenia Projektu
[ trzystopniowa skala]</t>
    </r>
  </si>
  <si>
    <t>Należy: 
1. Poddać szczegółowej kontroli obszary ze średnim i dużym zagrożeniem.
2. Sporządzić odrębną notatkę opisującą przyczyny podwyższonego ryzyka dla każdego obszaru oddzielnie oraz konieczne działania naprawcze</t>
  </si>
  <si>
    <t>Planowana wartość Projektu (budżet NIO) ogółem</t>
  </si>
  <si>
    <t>Brak podwyższonego i wysokiego ryzyka w ocenianych obszarach</t>
  </si>
  <si>
    <t>Projekt wymaga natychmiastowych działań naprawczych</t>
  </si>
  <si>
    <t>B.</t>
  </si>
  <si>
    <t xml:space="preserve">Obszary ryzyka </t>
  </si>
  <si>
    <r>
      <rPr>
        <b/>
        <sz val="11"/>
        <color theme="1"/>
        <rFont val="Calibri"/>
        <family val="2"/>
        <charset val="238"/>
        <scheme val="minor"/>
      </rPr>
      <t>Ryzyko związane z metodologią</t>
    </r>
    <r>
      <rPr>
        <sz val="11"/>
        <color theme="1"/>
        <rFont val="Calibri"/>
        <family val="2"/>
        <charset val="238"/>
        <scheme val="minor"/>
      </rPr>
      <t xml:space="preserve"> (nieodpowiednia metodologia/brak reprezentatywnej próby pacjentów/opóźnienie z zakupem aparatury/adaptacjami pomieszczeń/uszkodzenie aparatury na stanie NIO-PIB niezbędnej do realizacji projektu)</t>
    </r>
  </si>
  <si>
    <r>
      <rPr>
        <b/>
        <sz val="11"/>
        <color theme="1"/>
        <rFont val="Calibri"/>
        <family val="2"/>
        <charset val="238"/>
        <scheme val="minor"/>
      </rPr>
      <t>Ryzyko związane z danymi</t>
    </r>
    <r>
      <rPr>
        <sz val="11"/>
        <color theme="1"/>
        <rFont val="Calibri"/>
        <family val="2"/>
        <charset val="238"/>
        <scheme val="minor"/>
      </rPr>
      <t xml:space="preserve"> (ograniczenie w dostępie do lub w generowaniu danych/opublikowanie wyników badań przez innych badaczy odpowiedajacych założonemu celowi badań)</t>
    </r>
  </si>
  <si>
    <r>
      <rPr>
        <b/>
        <sz val="11"/>
        <color theme="1"/>
        <rFont val="Calibri"/>
        <family val="2"/>
        <charset val="238"/>
        <scheme val="minor"/>
      </rPr>
      <t>Ryzyko związane z harmonogramem</t>
    </r>
    <r>
      <rPr>
        <sz val="11"/>
        <color theme="1"/>
        <rFont val="Calibri"/>
        <family val="2"/>
        <charset val="238"/>
        <scheme val="minor"/>
      </rPr>
      <t xml:space="preserve"> (nieprzewidziane zdarzenia/problemy techniczne/zmiany w projekcie/ niedoszacowanie czasu potrzebnego na przeprowadzenie badań i osiągnięcie celu)</t>
    </r>
  </si>
  <si>
    <r>
      <rPr>
        <b/>
        <sz val="11"/>
        <color theme="1"/>
        <rFont val="Calibri"/>
        <family val="2"/>
        <charset val="238"/>
        <scheme val="minor"/>
      </rPr>
      <t>Ryzyko związane z zasobami finasowymi lub ludzkimi</t>
    </r>
    <r>
      <rPr>
        <sz val="11"/>
        <color theme="1"/>
        <rFont val="Calibri"/>
        <family val="2"/>
        <charset val="238"/>
        <scheme val="minor"/>
      </rPr>
      <t xml:space="preserve"> (brak całości środków na zakup niezbędnej aparatury/nieprzewidywalne koszty/opóźnienie w rekrutacji doktorantów i/lub specjalistów)</t>
    </r>
  </si>
  <si>
    <r>
      <rPr>
        <b/>
        <sz val="11"/>
        <color theme="1"/>
        <rFont val="Calibri"/>
        <family val="2"/>
        <charset val="238"/>
        <scheme val="minor"/>
      </rPr>
      <t>Ryzyko związane z komunikacją</t>
    </r>
    <r>
      <rPr>
        <sz val="11"/>
        <color theme="1"/>
        <rFont val="Calibri"/>
        <family val="2"/>
        <charset val="238"/>
        <scheme val="minor"/>
      </rPr>
      <t xml:space="preserve"> (brak dokumentacji projektu/brak komunikacji w zespole/ brak komunikacji z konsorcjantem)</t>
    </r>
  </si>
  <si>
    <r>
      <rPr>
        <b/>
        <sz val="11"/>
        <color theme="1"/>
        <rFont val="Calibri"/>
        <family val="2"/>
        <scheme val="minor"/>
      </rPr>
      <t>Ryzyko organizacyjne</t>
    </r>
    <r>
      <rPr>
        <sz val="11"/>
        <color theme="1"/>
        <rFont val="Calibri"/>
        <family val="2"/>
        <charset val="238"/>
        <scheme val="minor"/>
      </rPr>
      <t xml:space="preserve"> (brak odpowiednich zasobów lokalowych lub kadrowych do realizacji zadań/niedostateczne zaangażowanie komórek administracyjnych/przedłużające się procedury zakupowe w ramach PZP)</t>
    </r>
  </si>
  <si>
    <r>
      <rPr>
        <b/>
        <sz val="11"/>
        <color theme="1"/>
        <rFont val="Calibri"/>
        <family val="2"/>
        <charset val="238"/>
        <scheme val="minor"/>
      </rPr>
      <t>Ryzyko związane z otoczeniem</t>
    </r>
    <r>
      <rPr>
        <sz val="11"/>
        <color theme="1"/>
        <rFont val="Calibri"/>
        <family val="2"/>
        <charset val="238"/>
        <scheme val="minor"/>
      </rPr>
      <t xml:space="preserve"> (zmiany w przepisach prawnych lub warunki gospodarczo-ekonomiczne/ dla niekomercyjnych badań sponsorowanych przez ABM wprowadzenie programu lekowego tożsamego z celem badania)</t>
    </r>
  </si>
  <si>
    <t>Opis rodzaju zagrożeń nieprzewidzianych przy rozpoczęciu Projektu [pkt.II.3]</t>
  </si>
  <si>
    <t>Średni ważony indeks ryzyka [ŚWIR]</t>
  </si>
  <si>
    <t>Wstępny komentarz do wyniku samooceny ryzyka</t>
  </si>
  <si>
    <t>Dalsza realizacja Projektu wymaga zwiększonego nadzoru przez Kierownika Projektu</t>
  </si>
  <si>
    <t>Oszacowanie wartości ryzyka</t>
  </si>
  <si>
    <t>Dalsza realizacja Projektu wymaga opracowania działań naprawczych i ścisłego nadzoru nad jego realizacją</t>
  </si>
  <si>
    <t>Projekt zagrożony. Konieczne pilne działania naprawcze lub zamknięcie Projektu</t>
  </si>
  <si>
    <t>Kolumna1</t>
  </si>
  <si>
    <t>Kolumna2</t>
  </si>
  <si>
    <t>Kolumna3</t>
  </si>
  <si>
    <t>Waga ryzyka</t>
  </si>
  <si>
    <t>niska</t>
  </si>
  <si>
    <t>średnia</t>
  </si>
  <si>
    <t>wysoka</t>
  </si>
  <si>
    <t>Duże ryzyko niepowodzenia Projektu</t>
  </si>
  <si>
    <t>Podwyższone ryzyko niepowodzenia Projektu</t>
  </si>
  <si>
    <t>Wysokie ryzyko niepowodzenia Projektu</t>
  </si>
  <si>
    <t>Bardzo wysokie ryzyko niepowodzenia Projektu</t>
  </si>
  <si>
    <t>Ryzyko nie występuje lub nie dotyczy</t>
  </si>
  <si>
    <t>Niskie ryzyko niepowodzenia Projektu
[ trzystopniowa skala]</t>
  </si>
  <si>
    <t>Wysokie ryzyko niepowodzenia Projektu
[ trzystopniowa skala]</t>
  </si>
  <si>
    <t>w tym planowany wkład własny NIO-PIB - ogółem</t>
  </si>
  <si>
    <r>
      <rPr>
        <b/>
        <sz val="8"/>
        <color theme="1"/>
        <rFont val="Calibri"/>
        <family val="2"/>
        <charset val="238"/>
        <scheme val="minor"/>
      </rPr>
      <t>Załącznik nr 5</t>
    </r>
    <r>
      <rPr>
        <sz val="8"/>
        <color theme="1"/>
        <rFont val="Calibri"/>
        <family val="2"/>
        <charset val="238"/>
        <scheme val="minor"/>
      </rPr>
      <t xml:space="preserve"> do Regulaminu realizacji projektów badawczych i badawczo-rozwojowych finansowanych ze środków zewnętrznych w Narodowym Instytucie Onkologii im. Marii Skłodowskiej-Curie – Państwowym Instytucie Badawczym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</si>
</sst>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zł&quot;_-;\-* #,##0.00\ &quot;zł&quot;_-;_-* &quot;-&quot;??\ &quot;zł&quot;_-;_-@_-"/>
    <numFmt numFmtId="164" formatCode="0.0%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6"/>
      <color rgb="FF00206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9C57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EB9C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1" applyNumberFormat="0" applyAlignment="0" applyProtection="0"/>
    <xf numFmtId="0" fontId="8" fillId="13" borderId="0" applyNumberFormat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justify" vertical="center"/>
    </xf>
    <xf numFmtId="0" fontId="2" fillId="3" borderId="2" xfId="0" applyFont="1" applyFill="1" applyBorder="1"/>
    <xf numFmtId="0" fontId="0" fillId="4" borderId="2" xfId="0" applyFill="1" applyBorder="1"/>
    <xf numFmtId="0" fontId="0" fillId="0" borderId="2" xfId="0" applyBorder="1"/>
    <xf numFmtId="0" fontId="0" fillId="5" borderId="0" xfId="0" applyFill="1"/>
    <xf numFmtId="0" fontId="0" fillId="0" borderId="3" xfId="0" applyBorder="1"/>
    <xf numFmtId="0" fontId="0" fillId="8" borderId="3" xfId="0" applyFill="1" applyBorder="1"/>
    <xf numFmtId="44" fontId="4" fillId="0" borderId="0" xfId="1" applyFont="1"/>
    <xf numFmtId="0" fontId="3" fillId="5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 vertical="center"/>
    </xf>
    <xf numFmtId="0" fontId="0" fillId="4" borderId="3" xfId="0" applyFill="1" applyBorder="1"/>
    <xf numFmtId="0" fontId="0" fillId="0" borderId="3" xfId="0" applyBorder="1" applyAlignment="1">
      <alignment horizontal="center" vertical="center"/>
    </xf>
    <xf numFmtId="0" fontId="5" fillId="12" borderId="3" xfId="0" applyFont="1" applyFill="1" applyBorder="1" applyAlignment="1">
      <alignment horizontal="center"/>
    </xf>
    <xf numFmtId="0" fontId="6" fillId="11" borderId="3" xfId="0" applyFont="1" applyFill="1" applyBorder="1" applyAlignment="1">
      <alignment horizontal="center"/>
    </xf>
    <xf numFmtId="164" fontId="0" fillId="0" borderId="0" xfId="2" applyNumberFormat="1" applyFont="1"/>
    <xf numFmtId="164" fontId="7" fillId="6" borderId="3" xfId="0" applyNumberFormat="1" applyFont="1" applyFill="1" applyBorder="1" applyAlignment="1">
      <alignment horizontal="center"/>
    </xf>
    <xf numFmtId="10" fontId="0" fillId="0" borderId="0" xfId="0" applyNumberFormat="1"/>
    <xf numFmtId="9" fontId="0" fillId="0" borderId="0" xfId="0" applyNumberFormat="1"/>
    <xf numFmtId="0" fontId="0" fillId="0" borderId="0" xfId="0" applyAlignment="1">
      <alignment wrapText="1"/>
    </xf>
    <xf numFmtId="0" fontId="3" fillId="5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3" xfId="0" applyBorder="1" applyAlignment="1">
      <alignment horizontal="right"/>
    </xf>
    <xf numFmtId="0" fontId="0" fillId="0" borderId="3" xfId="0" applyBorder="1" applyProtection="1">
      <protection locked="0"/>
    </xf>
    <xf numFmtId="44" fontId="0" fillId="8" borderId="3" xfId="1" applyFont="1" applyFill="1" applyBorder="1" applyAlignment="1" applyProtection="1">
      <alignment horizontal="center"/>
      <protection locked="0"/>
    </xf>
    <xf numFmtId="0" fontId="0" fillId="10" borderId="0" xfId="0" applyFill="1" applyAlignment="1">
      <alignment horizontal="justify" vertical="center"/>
    </xf>
    <xf numFmtId="0" fontId="0" fillId="8" borderId="3" xfId="0" applyFill="1" applyBorder="1" applyProtection="1"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3" fillId="9" borderId="3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6" fillId="12" borderId="3" xfId="0" applyFont="1" applyFill="1" applyBorder="1" applyAlignment="1">
      <alignment horizontal="center"/>
    </xf>
    <xf numFmtId="14" fontId="10" fillId="0" borderId="0" xfId="0" applyNumberFormat="1" applyFont="1" applyAlignment="1" applyProtection="1">
      <alignment horizontal="center" vertical="center"/>
      <protection locked="0"/>
    </xf>
    <xf numFmtId="0" fontId="15" fillId="2" borderId="0" xfId="3" applyFont="1" applyBorder="1" applyAlignment="1">
      <alignment horizontal="center" vertical="center"/>
    </xf>
    <xf numFmtId="44" fontId="10" fillId="8" borderId="3" xfId="0" applyNumberFormat="1" applyFont="1" applyFill="1" applyBorder="1" applyAlignment="1">
      <alignment horizontal="left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8" fillId="0" borderId="0" xfId="0" applyFont="1" applyAlignment="1">
      <alignment wrapText="1"/>
    </xf>
    <xf numFmtId="0" fontId="14" fillId="2" borderId="0" xfId="3" applyFont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/>
    </xf>
    <xf numFmtId="0" fontId="11" fillId="14" borderId="7" xfId="0" applyFont="1" applyFill="1" applyBorder="1" applyAlignment="1">
      <alignment horizontal="center" vertical="center"/>
    </xf>
    <xf numFmtId="0" fontId="11" fillId="14" borderId="0" xfId="0" applyFont="1" applyFill="1" applyAlignment="1">
      <alignment horizontal="center" vertical="center"/>
    </xf>
    <xf numFmtId="0" fontId="11" fillId="14" borderId="8" xfId="0" applyFont="1" applyFill="1" applyBorder="1" applyAlignment="1">
      <alignment horizontal="center" vertical="center"/>
    </xf>
    <xf numFmtId="0" fontId="13" fillId="13" borderId="3" xfId="4" applyFont="1" applyBorder="1" applyAlignment="1">
      <alignment horizontal="center" vertical="center"/>
    </xf>
    <xf numFmtId="0" fontId="10" fillId="8" borderId="3" xfId="0" applyFont="1" applyFill="1" applyBorder="1" applyAlignment="1">
      <alignment horizontal="right"/>
    </xf>
    <xf numFmtId="0" fontId="3" fillId="7" borderId="3" xfId="0" applyFon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 wrapText="1"/>
    </xf>
    <xf numFmtId="0" fontId="0" fillId="15" borderId="3" xfId="0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5">
    <cellStyle name="Komórka zaznaczona" xfId="3" builtinId="23"/>
    <cellStyle name="Neutralny" xfId="4" builtinId="28"/>
    <cellStyle name="Normalny" xfId="0" builtinId="0"/>
    <cellStyle name="Procentowy" xfId="2" builtinId="5"/>
    <cellStyle name="Walutowy" xfId="1" builtinId="4"/>
  </cellStyles>
  <dxfs count="5"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C0006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DaneZewnętrzne_1" connectionId="1" autoFormatId="0" applyNumberFormats="0" applyBorderFormats="0" applyFontFormats="1" applyPatternFormats="1" applyAlignmentFormats="0" applyWidthHeightFormats="0">
  <queryTableRefresh preserveSortFilterLayout="0" nextId="4" unboundColumnsRight="2">
    <queryTableFields count="3">
      <queryTableField id="1" name="Kolumna1" tableColumnId="3"/>
      <queryTableField id="2" dataBound="0" tableColumnId="4"/>
      <queryTableField id="3" dataBound="0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2" name="Tabela1_2" displayName="Tabela1_2" ref="A1:C12" tableType="queryTable" totalsRowShown="0">
  <autoFilter ref="A1:C12"/>
  <tableColumns count="3">
    <tableColumn id="3" uniqueName="3" name="Kolumna1" queryTableFieldId="1" dataDxfId="2"/>
    <tableColumn id="4" uniqueName="4" name="Kolumna2" queryTableFieldId="2" dataDxfId="1"/>
    <tableColumn id="1" uniqueName="1" name="Kolumna3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zoomScale="85" zoomScaleNormal="85" workbookViewId="0">
      <selection activeCell="F20" sqref="F20"/>
    </sheetView>
  </sheetViews>
  <sheetFormatPr defaultRowHeight="15" x14ac:dyDescent="0.25"/>
  <cols>
    <col min="2" max="2" width="83.5703125" customWidth="1"/>
    <col min="3" max="3" width="76.42578125" customWidth="1"/>
    <col min="6" max="6" width="56.140625" customWidth="1"/>
    <col min="7" max="7" width="9.140625" customWidth="1"/>
    <col min="8" max="8" width="101.42578125" hidden="1" customWidth="1"/>
    <col min="9" max="9" width="9.140625" customWidth="1"/>
  </cols>
  <sheetData>
    <row r="1" spans="1:8" ht="45.75" x14ac:dyDescent="0.25">
      <c r="F1" s="43" t="s">
        <v>57</v>
      </c>
    </row>
    <row r="2" spans="1:8" x14ac:dyDescent="0.25">
      <c r="A2" s="44" t="s">
        <v>0</v>
      </c>
      <c r="B2" s="44"/>
      <c r="C2" s="37" t="s">
        <v>1</v>
      </c>
    </row>
    <row r="3" spans="1:8" x14ac:dyDescent="0.25">
      <c r="A3" s="44"/>
      <c r="B3" s="44"/>
      <c r="C3" s="36" t="s">
        <v>2</v>
      </c>
      <c r="E3" s="49" t="s">
        <v>3</v>
      </c>
      <c r="F3" s="49"/>
    </row>
    <row r="4" spans="1:8" x14ac:dyDescent="0.25">
      <c r="A4" s="10" t="s">
        <v>4</v>
      </c>
      <c r="B4" s="51" t="s">
        <v>5</v>
      </c>
      <c r="C4" s="51"/>
      <c r="E4" s="22" t="s">
        <v>6</v>
      </c>
      <c r="F4" s="12" t="s">
        <v>7</v>
      </c>
      <c r="H4" t="s">
        <v>8</v>
      </c>
    </row>
    <row r="5" spans="1:8" x14ac:dyDescent="0.25">
      <c r="A5" s="6">
        <v>1</v>
      </c>
      <c r="B5" s="6" t="s">
        <v>9</v>
      </c>
      <c r="C5" s="28"/>
      <c r="E5" s="13">
        <v>0</v>
      </c>
      <c r="F5" s="35" t="s">
        <v>10</v>
      </c>
      <c r="H5" t="s">
        <v>11</v>
      </c>
    </row>
    <row r="6" spans="1:8" x14ac:dyDescent="0.25">
      <c r="A6" s="6">
        <v>2</v>
      </c>
      <c r="B6" s="6" t="s">
        <v>12</v>
      </c>
      <c r="C6" s="28"/>
      <c r="E6" s="33">
        <f>+E5+1</f>
        <v>1</v>
      </c>
      <c r="F6" s="54" t="s">
        <v>13</v>
      </c>
    </row>
    <row r="7" spans="1:8" x14ac:dyDescent="0.25">
      <c r="A7" s="6">
        <v>3</v>
      </c>
      <c r="B7" s="6" t="s">
        <v>14</v>
      </c>
      <c r="C7" s="28"/>
      <c r="E7" s="33">
        <f t="shared" ref="E7:E15" si="0">+E6+1</f>
        <v>2</v>
      </c>
      <c r="F7" s="55"/>
    </row>
    <row r="8" spans="1:8" x14ac:dyDescent="0.25">
      <c r="A8" s="6">
        <v>4</v>
      </c>
      <c r="B8" s="6" t="s">
        <v>15</v>
      </c>
      <c r="C8" s="28"/>
      <c r="E8" s="33">
        <f t="shared" si="0"/>
        <v>3</v>
      </c>
      <c r="F8" s="55"/>
    </row>
    <row r="9" spans="1:8" x14ac:dyDescent="0.25">
      <c r="A9" s="6">
        <v>5</v>
      </c>
      <c r="B9" s="6" t="s">
        <v>16</v>
      </c>
      <c r="C9" s="28"/>
      <c r="E9" s="9">
        <f t="shared" si="0"/>
        <v>4</v>
      </c>
      <c r="F9" s="56" t="s">
        <v>17</v>
      </c>
    </row>
    <row r="10" spans="1:8" x14ac:dyDescent="0.25">
      <c r="A10" s="6">
        <v>6</v>
      </c>
      <c r="B10" s="6" t="s">
        <v>18</v>
      </c>
      <c r="C10" s="28"/>
      <c r="E10" s="9">
        <f t="shared" si="0"/>
        <v>5</v>
      </c>
      <c r="F10" s="57"/>
    </row>
    <row r="11" spans="1:8" x14ac:dyDescent="0.25">
      <c r="A11" s="6">
        <v>7</v>
      </c>
      <c r="B11" s="6" t="s">
        <v>19</v>
      </c>
      <c r="C11" s="28"/>
      <c r="E11" s="9">
        <f t="shared" si="0"/>
        <v>6</v>
      </c>
      <c r="F11" s="57"/>
    </row>
    <row r="12" spans="1:8" ht="17.25" customHeight="1" x14ac:dyDescent="0.25">
      <c r="A12" s="6">
        <v>8</v>
      </c>
      <c r="B12" s="6" t="s">
        <v>20</v>
      </c>
      <c r="C12" s="28"/>
      <c r="E12" s="34">
        <f t="shared" si="0"/>
        <v>7</v>
      </c>
      <c r="F12" s="58" t="s">
        <v>21</v>
      </c>
      <c r="H12" s="19" t="s">
        <v>22</v>
      </c>
    </row>
    <row r="13" spans="1:8" x14ac:dyDescent="0.25">
      <c r="A13" s="6">
        <v>9</v>
      </c>
      <c r="B13" s="7" t="s">
        <v>23</v>
      </c>
      <c r="C13" s="29">
        <v>150000</v>
      </c>
      <c r="E13" s="34">
        <f t="shared" si="0"/>
        <v>8</v>
      </c>
      <c r="F13" s="59"/>
      <c r="H13" t="s">
        <v>24</v>
      </c>
    </row>
    <row r="14" spans="1:8" x14ac:dyDescent="0.25">
      <c r="A14" s="6">
        <v>10</v>
      </c>
      <c r="B14" s="27" t="s">
        <v>56</v>
      </c>
      <c r="C14" s="28"/>
      <c r="E14" s="34">
        <f t="shared" si="0"/>
        <v>9</v>
      </c>
      <c r="F14" s="59"/>
      <c r="H14" t="str">
        <f>"Należy dokonać oceny obszarów z wysokim ryzykiem "
&amp;H31</f>
        <v xml:space="preserve">Należy dokonać oceny obszarów z wysokim ryzykiem  aby  Projekt można było uznać za realizowany prawidłowo </v>
      </c>
    </row>
    <row r="15" spans="1:8" ht="15.75" customHeight="1" x14ac:dyDescent="0.25">
      <c r="A15" s="6"/>
      <c r="B15" s="6"/>
      <c r="C15" s="28"/>
      <c r="E15" s="14">
        <f t="shared" si="0"/>
        <v>10</v>
      </c>
      <c r="F15" s="14" t="s">
        <v>25</v>
      </c>
      <c r="H15" s="1"/>
    </row>
    <row r="16" spans="1:8" x14ac:dyDescent="0.25">
      <c r="A16" s="20" t="s">
        <v>26</v>
      </c>
      <c r="B16" s="62" t="s">
        <v>27</v>
      </c>
      <c r="C16" s="62"/>
      <c r="H16" s="1"/>
    </row>
    <row r="17" spans="1:8" ht="45" x14ac:dyDescent="0.25">
      <c r="A17" s="12">
        <v>1</v>
      </c>
      <c r="B17" s="39" t="s">
        <v>28</v>
      </c>
      <c r="C17" s="32">
        <v>3</v>
      </c>
      <c r="H17" s="1">
        <f t="shared" ref="H17:H23" si="1">IF(G$24&gt;C17,0,1)</f>
        <v>0</v>
      </c>
    </row>
    <row r="18" spans="1:8" ht="45" x14ac:dyDescent="0.25">
      <c r="A18" s="12">
        <v>2</v>
      </c>
      <c r="B18" s="40" t="s">
        <v>29</v>
      </c>
      <c r="C18" s="32">
        <v>5</v>
      </c>
      <c r="H18" s="1">
        <f t="shared" si="1"/>
        <v>1</v>
      </c>
    </row>
    <row r="19" spans="1:8" ht="45" x14ac:dyDescent="0.25">
      <c r="A19" s="12">
        <v>3</v>
      </c>
      <c r="B19" s="39" t="s">
        <v>30</v>
      </c>
      <c r="C19" s="32">
        <v>0</v>
      </c>
      <c r="H19" s="1">
        <f t="shared" si="1"/>
        <v>0</v>
      </c>
    </row>
    <row r="20" spans="1:8" ht="45" x14ac:dyDescent="0.25">
      <c r="A20" s="12">
        <v>4</v>
      </c>
      <c r="B20" s="39" t="s">
        <v>31</v>
      </c>
      <c r="C20" s="32">
        <v>0</v>
      </c>
      <c r="H20" s="1">
        <f t="shared" si="1"/>
        <v>0</v>
      </c>
    </row>
    <row r="21" spans="1:8" ht="30" x14ac:dyDescent="0.25">
      <c r="A21" s="12">
        <v>5</v>
      </c>
      <c r="B21" s="39" t="s">
        <v>32</v>
      </c>
      <c r="C21" s="32">
        <v>0</v>
      </c>
      <c r="H21" s="1">
        <f t="shared" si="1"/>
        <v>0</v>
      </c>
    </row>
    <row r="22" spans="1:8" ht="45" x14ac:dyDescent="0.25">
      <c r="A22" s="12">
        <v>6</v>
      </c>
      <c r="B22" s="42" t="s">
        <v>33</v>
      </c>
      <c r="C22" s="32">
        <v>0</v>
      </c>
      <c r="H22" s="1">
        <f t="shared" si="1"/>
        <v>0</v>
      </c>
    </row>
    <row r="23" spans="1:8" ht="45" x14ac:dyDescent="0.25">
      <c r="A23" s="12">
        <v>7</v>
      </c>
      <c r="B23" s="41" t="s">
        <v>34</v>
      </c>
      <c r="C23" s="32">
        <v>0</v>
      </c>
      <c r="H23" s="1">
        <f t="shared" si="1"/>
        <v>0</v>
      </c>
    </row>
    <row r="24" spans="1:8" ht="58.5" customHeight="1" x14ac:dyDescent="0.25">
      <c r="A24" s="52" t="s">
        <v>35</v>
      </c>
      <c r="B24" s="53"/>
      <c r="C24" s="31"/>
      <c r="G24">
        <v>4.9999998999999997</v>
      </c>
      <c r="H24">
        <f>SUM(H17:H23)</f>
        <v>1</v>
      </c>
    </row>
    <row r="25" spans="1:8" ht="30" x14ac:dyDescent="0.35">
      <c r="A25" s="60" t="s">
        <v>36</v>
      </c>
      <c r="B25" s="61"/>
      <c r="C25" s="16">
        <f>+G35</f>
        <v>1.3333333333333332E-2</v>
      </c>
      <c r="H25" s="30" t="str">
        <f>IF(H24&gt;0,H14,H31)</f>
        <v xml:space="preserve">Należy dokonać oceny obszarów z wysokim ryzykiem  aby  Projekt można było uznać za realizowany prawidłowo </v>
      </c>
    </row>
    <row r="26" spans="1:8" ht="64.5" customHeight="1" x14ac:dyDescent="0.25">
      <c r="A26" s="45" t="s">
        <v>37</v>
      </c>
      <c r="B26" s="46"/>
      <c r="C26" s="21" t="str">
        <f>+H25</f>
        <v xml:space="preserve">Należy dokonać oceny obszarów z wysokim ryzykiem  aby  Projekt można było uznać za realizowany prawidłowo </v>
      </c>
      <c r="G26" s="17">
        <v>2.5000000000000001E-2</v>
      </c>
      <c r="H26" t="str">
        <f>IF(H24=0,H4,H5)</f>
        <v xml:space="preserve"> aby  Projekt można było uznać za realizowany prawidłowo </v>
      </c>
    </row>
    <row r="27" spans="1:8" ht="64.5" customHeight="1" x14ac:dyDescent="0.25">
      <c r="A27" s="47"/>
      <c r="B27" s="48"/>
      <c r="C27" s="21" t="str">
        <f>+H33</f>
        <v>Należy: 
1. Poddać szczegółowej kontroli obszary ze średnim i dużym zagrożeniem.
2. Sporządzić odrębną notatkę opisującą przyczyny podwyższonego ryzyka dla każdego obszaru oddzielnie oraz konieczne działania naprawcze</v>
      </c>
      <c r="G27" s="18">
        <v>0.03</v>
      </c>
      <c r="H27" t="s">
        <v>38</v>
      </c>
    </row>
    <row r="28" spans="1:8" x14ac:dyDescent="0.25">
      <c r="A28" s="50" t="s">
        <v>39</v>
      </c>
      <c r="B28" s="50"/>
      <c r="C28" s="38">
        <f>C25*C13</f>
        <v>1999.9999999999998</v>
      </c>
      <c r="G28" s="18">
        <v>0.05</v>
      </c>
      <c r="H28" t="s">
        <v>40</v>
      </c>
    </row>
    <row r="29" spans="1:8" x14ac:dyDescent="0.25">
      <c r="H29" t="s">
        <v>41</v>
      </c>
    </row>
    <row r="30" spans="1:8" x14ac:dyDescent="0.25">
      <c r="A30" s="23"/>
      <c r="B30" s="23"/>
    </row>
    <row r="31" spans="1:8" x14ac:dyDescent="0.25">
      <c r="B31" s="24"/>
      <c r="H31" s="5" t="str">
        <f>IF(G35&lt;=G26,H26,IF(AND(G35&gt;#REF!,G35&lt;=G27),H27,IF(AND(G35&lt;=G28,G35&gt;#REF!),H28,H29)))</f>
        <v xml:space="preserve"> aby  Projekt można było uznać za realizowany prawidłowo </v>
      </c>
    </row>
    <row r="32" spans="1:8" x14ac:dyDescent="0.25">
      <c r="B32" s="25"/>
    </row>
    <row r="33" spans="2:8" x14ac:dyDescent="0.25">
      <c r="B33" s="23"/>
      <c r="G33">
        <f>SUM(C17:C23)</f>
        <v>8</v>
      </c>
      <c r="H33" t="str">
        <f>IF(H24&gt;0,H12,H13)</f>
        <v>Należy: 
1. Poddać szczegółowej kontroli obszary ze średnim i dużym zagrożeniem.
2. Sporządzić odrębną notatkę opisującą przyczyny podwyższonego ryzyka dla każdego obszaru oddzielnie oraz konieczne działania naprawcze</v>
      </c>
    </row>
    <row r="34" spans="2:8" x14ac:dyDescent="0.25">
      <c r="B34" s="23"/>
      <c r="G34">
        <f>+G33/6</f>
        <v>1.3333333333333333</v>
      </c>
    </row>
    <row r="35" spans="2:8" x14ac:dyDescent="0.25">
      <c r="B35" s="25"/>
      <c r="C35" s="8"/>
      <c r="G35" s="15">
        <f>+G34/100</f>
        <v>1.3333333333333332E-2</v>
      </c>
    </row>
    <row r="36" spans="2:8" x14ac:dyDescent="0.25">
      <c r="B36" s="23"/>
    </row>
    <row r="37" spans="2:8" x14ac:dyDescent="0.25">
      <c r="B37" s="23"/>
    </row>
    <row r="38" spans="2:8" ht="15" customHeight="1" x14ac:dyDescent="0.25">
      <c r="B38" s="25"/>
    </row>
    <row r="39" spans="2:8" x14ac:dyDescent="0.25">
      <c r="B39" s="23"/>
    </row>
    <row r="40" spans="2:8" x14ac:dyDescent="0.25">
      <c r="B40" s="23"/>
    </row>
    <row r="41" spans="2:8" x14ac:dyDescent="0.25">
      <c r="B41" s="26"/>
    </row>
  </sheetData>
  <sheetProtection formatCells="0" formatColumns="0" formatRows="0" insertColumns="0" insertRows="0" deleteColumns="0" deleteRows="0"/>
  <mergeCells count="11">
    <mergeCell ref="A2:B3"/>
    <mergeCell ref="A26:B27"/>
    <mergeCell ref="E3:F3"/>
    <mergeCell ref="A28:B28"/>
    <mergeCell ref="B4:C4"/>
    <mergeCell ref="A24:B24"/>
    <mergeCell ref="F6:F8"/>
    <mergeCell ref="F9:F11"/>
    <mergeCell ref="F12:F14"/>
    <mergeCell ref="A25:B25"/>
    <mergeCell ref="B16:C16"/>
  </mergeCells>
  <conditionalFormatting sqref="C17:C23">
    <cfRule type="cellIs" dxfId="4" priority="2" operator="greaterThan">
      <formula>$G$24</formula>
    </cfRule>
  </conditionalFormatting>
  <conditionalFormatting sqref="C27">
    <cfRule type="expression" dxfId="3" priority="1">
      <formula>$H$24&gt;0</formula>
    </cfRule>
  </conditionalFormatting>
  <pageMargins left="0.7" right="0.7" top="0.75" bottom="0.75" header="0.3" footer="0.3"/>
  <pageSetup paperSize="9" scale="51" orientation="landscape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Arkusz2!$A$2:$A$12</xm:f>
          </x14:formula1>
          <xm:sqref>C17:C23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A21" sqref="A21:B31"/>
    </sheetView>
  </sheetViews>
  <sheetFormatPr defaultRowHeight="15" x14ac:dyDescent="0.25"/>
  <cols>
    <col min="1" max="1" width="18.140625" bestFit="1" customWidth="1"/>
    <col min="2" max="2" width="51.42578125" customWidth="1"/>
    <col min="3" max="3" width="46" customWidth="1"/>
    <col min="5" max="5" width="19.140625" customWidth="1"/>
  </cols>
  <sheetData>
    <row r="1" spans="1:12" x14ac:dyDescent="0.25">
      <c r="A1" t="s">
        <v>42</v>
      </c>
      <c r="B1" t="s">
        <v>43</v>
      </c>
      <c r="C1" t="s">
        <v>44</v>
      </c>
      <c r="E1" s="2" t="s">
        <v>45</v>
      </c>
    </row>
    <row r="2" spans="1:12" x14ac:dyDescent="0.25">
      <c r="A2">
        <v>0</v>
      </c>
      <c r="E2" s="3" t="s">
        <v>46</v>
      </c>
      <c r="F2">
        <v>1</v>
      </c>
      <c r="L2" t="e">
        <f>+B6*F4*5</f>
        <v>#REF!</v>
      </c>
    </row>
    <row r="3" spans="1:12" x14ac:dyDescent="0.25">
      <c r="A3">
        <f>+A2+1</f>
        <v>1</v>
      </c>
      <c r="E3" s="4" t="s">
        <v>47</v>
      </c>
      <c r="F3">
        <v>2</v>
      </c>
    </row>
    <row r="4" spans="1:12" x14ac:dyDescent="0.25">
      <c r="A4">
        <f t="shared" ref="A4:A12" si="0">+A3+1</f>
        <v>2</v>
      </c>
      <c r="E4" s="3" t="s">
        <v>48</v>
      </c>
      <c r="F4">
        <v>3</v>
      </c>
    </row>
    <row r="5" spans="1:12" x14ac:dyDescent="0.25">
      <c r="A5">
        <f t="shared" si="0"/>
        <v>3</v>
      </c>
    </row>
    <row r="6" spans="1:12" x14ac:dyDescent="0.25">
      <c r="A6">
        <f t="shared" si="0"/>
        <v>4</v>
      </c>
      <c r="B6" t="e">
        <f>+#REF!+0.5</f>
        <v>#REF!</v>
      </c>
    </row>
    <row r="7" spans="1:12" x14ac:dyDescent="0.25">
      <c r="A7">
        <f t="shared" si="0"/>
        <v>5</v>
      </c>
      <c r="B7">
        <v>0</v>
      </c>
    </row>
    <row r="8" spans="1:12" x14ac:dyDescent="0.25">
      <c r="A8">
        <f t="shared" si="0"/>
        <v>6</v>
      </c>
      <c r="B8">
        <v>0.5</v>
      </c>
    </row>
    <row r="9" spans="1:12" x14ac:dyDescent="0.25">
      <c r="A9">
        <f t="shared" si="0"/>
        <v>7</v>
      </c>
      <c r="B9" t="s">
        <v>49</v>
      </c>
    </row>
    <row r="10" spans="1:12" x14ac:dyDescent="0.25">
      <c r="A10">
        <f t="shared" si="0"/>
        <v>8</v>
      </c>
      <c r="B10" t="s">
        <v>50</v>
      </c>
    </row>
    <row r="11" spans="1:12" x14ac:dyDescent="0.25">
      <c r="A11">
        <f t="shared" si="0"/>
        <v>9</v>
      </c>
      <c r="B11" t="s">
        <v>51</v>
      </c>
    </row>
    <row r="12" spans="1:12" x14ac:dyDescent="0.25">
      <c r="A12">
        <f t="shared" si="0"/>
        <v>10</v>
      </c>
      <c r="B12" t="s">
        <v>52</v>
      </c>
    </row>
    <row r="21" spans="1:2" x14ac:dyDescent="0.25">
      <c r="A21" s="11">
        <v>0</v>
      </c>
      <c r="B21" s="6" t="s">
        <v>53</v>
      </c>
    </row>
    <row r="22" spans="1:2" x14ac:dyDescent="0.25">
      <c r="A22" s="6">
        <f>+A21+1</f>
        <v>1</v>
      </c>
      <c r="B22" s="63" t="s">
        <v>54</v>
      </c>
    </row>
    <row r="23" spans="1:2" x14ac:dyDescent="0.25">
      <c r="A23" s="11">
        <f t="shared" ref="A23:A31" si="1">+A22+1</f>
        <v>2</v>
      </c>
      <c r="B23" s="64"/>
    </row>
    <row r="24" spans="1:2" x14ac:dyDescent="0.25">
      <c r="A24" s="6">
        <f t="shared" si="1"/>
        <v>3</v>
      </c>
      <c r="B24" s="64"/>
    </row>
    <row r="25" spans="1:2" ht="15" customHeight="1" x14ac:dyDescent="0.25">
      <c r="A25" s="11">
        <f t="shared" si="1"/>
        <v>4</v>
      </c>
      <c r="B25" s="63" t="s">
        <v>54</v>
      </c>
    </row>
    <row r="26" spans="1:2" x14ac:dyDescent="0.25">
      <c r="A26" s="6">
        <f t="shared" si="1"/>
        <v>5</v>
      </c>
      <c r="B26" s="64"/>
    </row>
    <row r="27" spans="1:2" x14ac:dyDescent="0.25">
      <c r="A27" s="11">
        <f t="shared" si="1"/>
        <v>6</v>
      </c>
      <c r="B27" s="64"/>
    </row>
    <row r="28" spans="1:2" ht="15" customHeight="1" x14ac:dyDescent="0.25">
      <c r="A28" s="6">
        <f t="shared" si="1"/>
        <v>7</v>
      </c>
      <c r="B28" s="63" t="s">
        <v>55</v>
      </c>
    </row>
    <row r="29" spans="1:2" x14ac:dyDescent="0.25">
      <c r="A29" s="11">
        <f t="shared" si="1"/>
        <v>8</v>
      </c>
      <c r="B29" s="64"/>
    </row>
    <row r="30" spans="1:2" x14ac:dyDescent="0.25">
      <c r="A30" s="6">
        <f t="shared" si="1"/>
        <v>9</v>
      </c>
      <c r="B30" s="64"/>
    </row>
    <row r="31" spans="1:2" x14ac:dyDescent="0.25">
      <c r="A31" s="11">
        <f t="shared" si="1"/>
        <v>10</v>
      </c>
      <c r="B31" s="6" t="s">
        <v>25</v>
      </c>
    </row>
  </sheetData>
  <mergeCells count="3">
    <mergeCell ref="B25:B27"/>
    <mergeCell ref="B22:B24"/>
    <mergeCell ref="B28:B30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FF2384-4EF9-4604-91F8-FF036393103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 oceny ryzyka</vt:lpstr>
      <vt:lpstr>Arkusz2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Tomasz Galecki</dc:creator>
  <cp:keywords/>
  <dc:description/>
  <cp:lastModifiedBy>Izabela Zielińska</cp:lastModifiedBy>
  <cp:revision/>
  <cp:lastPrinted>2025-03-03T10:55:00Z</cp:lastPrinted>
  <dcterms:created xsi:type="dcterms:W3CDTF">2024-10-07T09:00:56Z</dcterms:created>
  <dcterms:modified xsi:type="dcterms:W3CDTF">2025-03-10T11:15:01Z</dcterms:modified>
  <cp:category/>
  <cp:contentStatus/>
</cp:coreProperties>
</file>